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CLAUSE-35" sheetId="2" r:id="rId1"/>
  </sheets>
  <definedNames>
    <definedName name="_xlnm.Print_Titles" localSheetId="0">'CLAUSE-35'!$4:$6</definedName>
  </definedNames>
  <calcPr calcId="125725"/>
</workbook>
</file>

<file path=xl/calcChain.xml><?xml version="1.0" encoding="utf-8"?>
<calcChain xmlns="http://schemas.openxmlformats.org/spreadsheetml/2006/main">
  <c r="H63" i="2"/>
  <c r="G63"/>
  <c r="G61"/>
  <c r="D53"/>
  <c r="G53" s="1"/>
  <c r="C53"/>
  <c r="E51"/>
  <c r="D51"/>
  <c r="C51"/>
  <c r="G49"/>
  <c r="F49"/>
  <c r="G48"/>
  <c r="F48"/>
  <c r="G47"/>
  <c r="F47"/>
  <c r="G46"/>
  <c r="F46"/>
  <c r="G45"/>
  <c r="F45"/>
  <c r="G43"/>
  <c r="G51" s="1"/>
  <c r="F43"/>
  <c r="F51" s="1"/>
  <c r="G42"/>
  <c r="F42"/>
  <c r="G40"/>
  <c r="F40"/>
  <c r="F37"/>
  <c r="F53" s="1"/>
  <c r="E37"/>
  <c r="E53" s="1"/>
  <c r="D37"/>
  <c r="G37" s="1"/>
  <c r="C37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H24"/>
  <c r="I24" s="1"/>
  <c r="H23"/>
  <c r="E23"/>
  <c r="E24" s="1"/>
  <c r="E55" s="1"/>
  <c r="E63" s="1"/>
  <c r="D23"/>
  <c r="D24" s="1"/>
  <c r="D55" s="1"/>
  <c r="C23"/>
  <c r="G22"/>
  <c r="G23" s="1"/>
  <c r="F22"/>
  <c r="G21"/>
  <c r="F21"/>
  <c r="G20"/>
  <c r="F20"/>
  <c r="F23" s="1"/>
  <c r="F24" s="1"/>
  <c r="F55" s="1"/>
  <c r="G19"/>
  <c r="F19"/>
  <c r="G18"/>
  <c r="F18"/>
  <c r="H15"/>
  <c r="F15"/>
  <c r="E15"/>
  <c r="D15"/>
  <c r="I15" s="1"/>
  <c r="C15"/>
  <c r="G13"/>
  <c r="F13"/>
  <c r="G12"/>
  <c r="F12"/>
  <c r="G11"/>
  <c r="G15" s="1"/>
  <c r="F11"/>
  <c r="G10"/>
  <c r="F10"/>
  <c r="G9"/>
  <c r="F9"/>
  <c r="C24" l="1"/>
  <c r="C55" s="1"/>
  <c r="C63" s="1"/>
  <c r="G55"/>
  <c r="D63"/>
  <c r="G24"/>
  <c r="I63" l="1"/>
  <c r="F63"/>
</calcChain>
</file>

<file path=xl/sharedStrings.xml><?xml version="1.0" encoding="utf-8"?>
<sst xmlns="http://schemas.openxmlformats.org/spreadsheetml/2006/main" count="100" uniqueCount="78">
  <si>
    <t>CATEGORY CODE</t>
  </si>
  <si>
    <t>CATEGORY OF SHAREHOLDER</t>
  </si>
  <si>
    <t>TOTAL SHAREHOLDING AS A % OF TOTAL NO OF SHARES</t>
  </si>
  <si>
    <t>SHARES PLEDGE OR OTHERWISE ENCUMBERED</t>
  </si>
  <si>
    <t>NO OF SHAREHOLDERS</t>
  </si>
  <si>
    <t>TOTAL NUMBER OF SHARES</t>
  </si>
  <si>
    <t>NO OF SHARES HELD IN DEMATERIALIZED FORM</t>
  </si>
  <si>
    <t>AS a PERCENTAGE of (A+B)</t>
  </si>
  <si>
    <t>As a PERCENTAGE of (A+B+C)</t>
  </si>
  <si>
    <t xml:space="preserve">NUMBER OF SHARES  </t>
  </si>
  <si>
    <t xml:space="preserve">AS a PERCENTAGE </t>
  </si>
  <si>
    <t xml:space="preserve">   (I)   </t>
  </si>
  <si>
    <t xml:space="preserve">   (II)   </t>
  </si>
  <si>
    <t xml:space="preserve">   (III)   </t>
  </si>
  <si>
    <t xml:space="preserve">   (IV)   </t>
  </si>
  <si>
    <t xml:space="preserve">   (V)   </t>
  </si>
  <si>
    <t xml:space="preserve">   (VI)   </t>
  </si>
  <si>
    <t xml:space="preserve">   (VII)   </t>
  </si>
  <si>
    <t xml:space="preserve">   (VIII)   </t>
  </si>
  <si>
    <t>(IX)=(VIII)/(IV)*100</t>
  </si>
  <si>
    <t>(A)</t>
  </si>
  <si>
    <t>PROMOTER AND PROMOTER GROUP</t>
  </si>
  <si>
    <t>(1)</t>
  </si>
  <si>
    <t>INDIAN</t>
  </si>
  <si>
    <t>(a)</t>
  </si>
  <si>
    <t>Individual /HUF</t>
  </si>
  <si>
    <t>(b)</t>
  </si>
  <si>
    <t>Central Government/State Government(s)</t>
  </si>
  <si>
    <t>(c)</t>
  </si>
  <si>
    <t xml:space="preserve">Bodies Corporate </t>
  </si>
  <si>
    <t>(d)</t>
  </si>
  <si>
    <t>Financial Institutions / Banks</t>
  </si>
  <si>
    <t>(e)</t>
  </si>
  <si>
    <t>Others</t>
  </si>
  <si>
    <t xml:space="preserve">        Sub-Total A(1)  :</t>
  </si>
  <si>
    <t>(2)</t>
  </si>
  <si>
    <t>FOREIGN</t>
  </si>
  <si>
    <t>Individuals (NRIs/Foreign Individuals)</t>
  </si>
  <si>
    <t>Bodies Corporate</t>
  </si>
  <si>
    <t xml:space="preserve">Institutions  </t>
  </si>
  <si>
    <t>Qualified Foreign Investor</t>
  </si>
  <si>
    <t xml:space="preserve">Others  </t>
  </si>
  <si>
    <t xml:space="preserve">        Sub-Total A(2)  :</t>
  </si>
  <si>
    <t xml:space="preserve">        Total A=A(1)+A(2)</t>
  </si>
  <si>
    <t>(B)</t>
  </si>
  <si>
    <t>PUBLIC SHAREHOLDING</t>
  </si>
  <si>
    <t>INSTITUTIONS</t>
  </si>
  <si>
    <t xml:space="preserve">Mutual Funds /UTI  </t>
  </si>
  <si>
    <t>Financial Institutions /Banks</t>
  </si>
  <si>
    <t>Central Government / State Government(s)</t>
  </si>
  <si>
    <t>Venture Capital Funds</t>
  </si>
  <si>
    <t xml:space="preserve">Insurance Companies  </t>
  </si>
  <si>
    <t>(f)</t>
  </si>
  <si>
    <t xml:space="preserve">Foreign Institutional Investors </t>
  </si>
  <si>
    <t>(g)</t>
  </si>
  <si>
    <t xml:space="preserve">Foreign Venture Capital Investors </t>
  </si>
  <si>
    <t>(h)</t>
  </si>
  <si>
    <t>(i)</t>
  </si>
  <si>
    <t xml:space="preserve">Others </t>
  </si>
  <si>
    <t xml:space="preserve">        Sub-Total B(1)  :</t>
  </si>
  <si>
    <t>NON-INSTITUTIONS</t>
  </si>
  <si>
    <t>Individuals</t>
  </si>
  <si>
    <t>(i) Individuals holding nominal share capital upto Rs.1 lakh</t>
  </si>
  <si>
    <t>(ii) Individuals holding nominal share capital in excess of Rs.1 lakh</t>
  </si>
  <si>
    <t xml:space="preserve">TRUSTS                                            </t>
  </si>
  <si>
    <t xml:space="preserve">OVERSEAS CORPORATE BODIES                         </t>
  </si>
  <si>
    <t xml:space="preserve">NON RESIDENT INDIANS                              </t>
  </si>
  <si>
    <t xml:space="preserve">CLEARING MEMBERS                                  </t>
  </si>
  <si>
    <t xml:space="preserve">        Sub-Total B(2) :</t>
  </si>
  <si>
    <t xml:space="preserve">        Total B=B(1)+B(2)  :</t>
  </si>
  <si>
    <t xml:space="preserve">        Total (A+B)   :</t>
  </si>
  <si>
    <t>(C)</t>
  </si>
  <si>
    <t xml:space="preserve">Shares held by custodians, against which </t>
  </si>
  <si>
    <t>Depository Receipts have been issued</t>
  </si>
  <si>
    <t>Promoter and Promoter Group</t>
  </si>
  <si>
    <t>Public</t>
  </si>
  <si>
    <t xml:space="preserve">        GRAND TOTAL (A+B+C) :</t>
  </si>
  <si>
    <t>Shareholding Pattern as on 30th June, 2015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</si>
</sst>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0" fillId="0" borderId="1" xfId="0" quotePrefix="1" applyBorder="1"/>
    <xf numFmtId="2" fontId="0" fillId="0" borderId="1" xfId="0" applyNumberForma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63"/>
  <sheetViews>
    <sheetView tabSelected="1" topLeftCell="A44" workbookViewId="0">
      <selection activeCell="C55" sqref="C55"/>
    </sheetView>
  </sheetViews>
  <sheetFormatPr defaultRowHeight="15"/>
  <cols>
    <col min="1" max="1" width="10.28515625" customWidth="1"/>
    <col min="2" max="2" width="36.140625" customWidth="1"/>
    <col min="3" max="3" width="14.7109375" customWidth="1"/>
    <col min="4" max="4" width="13.28515625" customWidth="1"/>
    <col min="5" max="5" width="17.42578125" customWidth="1"/>
    <col min="6" max="7" width="13.28515625" customWidth="1"/>
    <col min="8" max="8" width="10.28515625" customWidth="1"/>
    <col min="9" max="9" width="15" customWidth="1"/>
  </cols>
  <sheetData>
    <row r="2" spans="1:9" ht="18.75">
      <c r="A2" s="10" t="s">
        <v>77</v>
      </c>
      <c r="B2" s="10"/>
      <c r="C2" s="10"/>
      <c r="D2" s="10"/>
      <c r="E2" s="10"/>
      <c r="F2" s="10"/>
      <c r="G2" s="10"/>
      <c r="H2" s="10"/>
      <c r="I2" s="10"/>
    </row>
    <row r="4" spans="1:9" s="1" customFormat="1" ht="30" customHeight="1">
      <c r="A4" s="9" t="s">
        <v>0</v>
      </c>
      <c r="B4" s="9" t="s">
        <v>1</v>
      </c>
      <c r="C4" s="8"/>
      <c r="D4" s="8"/>
      <c r="E4" s="8"/>
      <c r="F4" s="9" t="s">
        <v>2</v>
      </c>
      <c r="G4" s="9"/>
      <c r="H4" s="9" t="s">
        <v>3</v>
      </c>
      <c r="I4" s="9"/>
    </row>
    <row r="5" spans="1:9" s="1" customFormat="1" ht="60">
      <c r="A5" s="9"/>
      <c r="B5" s="9"/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</row>
    <row r="6" spans="1:9" s="1" customFormat="1">
      <c r="A6" s="2" t="s">
        <v>11</v>
      </c>
      <c r="B6" s="2" t="s">
        <v>12</v>
      </c>
      <c r="C6" s="2" t="s">
        <v>13</v>
      </c>
      <c r="D6" s="2" t="s">
        <v>14</v>
      </c>
      <c r="E6" s="2" t="s">
        <v>15</v>
      </c>
      <c r="F6" s="2" t="s">
        <v>16</v>
      </c>
      <c r="G6" s="2" t="s">
        <v>17</v>
      </c>
      <c r="H6" s="2" t="s">
        <v>18</v>
      </c>
      <c r="I6" s="11" t="s">
        <v>19</v>
      </c>
    </row>
    <row r="7" spans="1:9" s="1" customFormat="1">
      <c r="A7" s="2" t="s">
        <v>20</v>
      </c>
      <c r="B7" s="2" t="s">
        <v>21</v>
      </c>
      <c r="C7" s="2"/>
      <c r="D7" s="2"/>
      <c r="E7" s="2"/>
      <c r="F7" s="2"/>
      <c r="G7" s="2"/>
      <c r="H7" s="2"/>
      <c r="I7" s="2"/>
    </row>
    <row r="8" spans="1:9">
      <c r="A8" s="6" t="s">
        <v>22</v>
      </c>
      <c r="B8" s="3" t="s">
        <v>23</v>
      </c>
      <c r="C8" s="3"/>
      <c r="D8" s="3"/>
      <c r="E8" s="3"/>
      <c r="F8" s="3"/>
      <c r="G8" s="3"/>
      <c r="H8" s="3"/>
      <c r="I8" s="3"/>
    </row>
    <row r="9" spans="1:9">
      <c r="A9" s="3" t="s">
        <v>24</v>
      </c>
      <c r="B9" s="3" t="s">
        <v>25</v>
      </c>
      <c r="C9" s="3">
        <v>0</v>
      </c>
      <c r="D9" s="3">
        <v>0</v>
      </c>
      <c r="E9" s="3">
        <v>0</v>
      </c>
      <c r="F9" s="7">
        <f>SUM(D9/750000044*100)</f>
        <v>0</v>
      </c>
      <c r="G9" s="7">
        <f>SUM(D9/750000044*100)</f>
        <v>0</v>
      </c>
      <c r="H9" s="3">
        <v>0</v>
      </c>
      <c r="I9" s="7">
        <v>0</v>
      </c>
    </row>
    <row r="10" spans="1:9">
      <c r="A10" s="3" t="s">
        <v>26</v>
      </c>
      <c r="B10" s="3" t="s">
        <v>27</v>
      </c>
      <c r="C10" s="3">
        <v>0</v>
      </c>
      <c r="D10" s="3">
        <v>0</v>
      </c>
      <c r="E10" s="3">
        <v>0</v>
      </c>
      <c r="F10" s="7">
        <f>SUM(D10/750000044*100)</f>
        <v>0</v>
      </c>
      <c r="G10" s="7">
        <f>SUM(D10/750000044*100)</f>
        <v>0</v>
      </c>
      <c r="H10" s="3">
        <v>0</v>
      </c>
      <c r="I10" s="7">
        <v>0</v>
      </c>
    </row>
    <row r="11" spans="1:9">
      <c r="A11" s="3" t="s">
        <v>28</v>
      </c>
      <c r="B11" s="3" t="s">
        <v>29</v>
      </c>
      <c r="C11" s="3">
        <v>4</v>
      </c>
      <c r="D11" s="3">
        <v>375000000</v>
      </c>
      <c r="E11" s="3">
        <v>375000000</v>
      </c>
      <c r="F11" s="7">
        <f>SUM(D11/750000044*100)</f>
        <v>49.999997066666843</v>
      </c>
      <c r="G11" s="7">
        <f>SUM(D11/750000044*100)</f>
        <v>49.999997066666843</v>
      </c>
      <c r="H11" s="3">
        <v>0</v>
      </c>
      <c r="I11" s="7">
        <v>0</v>
      </c>
    </row>
    <row r="12" spans="1:9">
      <c r="A12" s="3" t="s">
        <v>30</v>
      </c>
      <c r="B12" s="3" t="s">
        <v>31</v>
      </c>
      <c r="C12" s="3">
        <v>0</v>
      </c>
      <c r="D12" s="3">
        <v>0</v>
      </c>
      <c r="E12" s="3">
        <v>0</v>
      </c>
      <c r="F12" s="7">
        <f>SUM(D12/750000044*100)</f>
        <v>0</v>
      </c>
      <c r="G12" s="7">
        <f>SUM(D12/750000044*100)</f>
        <v>0</v>
      </c>
      <c r="H12" s="3">
        <v>0</v>
      </c>
      <c r="I12" s="7">
        <v>0</v>
      </c>
    </row>
    <row r="13" spans="1:9">
      <c r="A13" s="3" t="s">
        <v>32</v>
      </c>
      <c r="B13" s="3" t="s">
        <v>33</v>
      </c>
      <c r="C13" s="3">
        <v>0</v>
      </c>
      <c r="D13" s="3">
        <v>0</v>
      </c>
      <c r="E13" s="3">
        <v>0</v>
      </c>
      <c r="F13" s="7">
        <f>SUM(D13/750000044*100)</f>
        <v>0</v>
      </c>
      <c r="G13" s="7">
        <f>SUM(D13/750000044*100)</f>
        <v>0</v>
      </c>
      <c r="H13" s="3">
        <v>0</v>
      </c>
      <c r="I13" s="7">
        <v>0</v>
      </c>
    </row>
    <row r="14" spans="1:9">
      <c r="A14" s="3"/>
      <c r="B14" s="3"/>
      <c r="C14" s="3"/>
      <c r="D14" s="3"/>
      <c r="E14" s="3"/>
      <c r="F14" s="3"/>
      <c r="G14" s="3"/>
      <c r="H14" s="3"/>
      <c r="I14" s="3"/>
    </row>
    <row r="15" spans="1:9" s="1" customFormat="1">
      <c r="A15" s="2"/>
      <c r="B15" s="2" t="s">
        <v>34</v>
      </c>
      <c r="C15" s="2">
        <f t="shared" ref="C15:H15" si="0">C13+C12+C11+C10+C9</f>
        <v>4</v>
      </c>
      <c r="D15" s="2">
        <f t="shared" si="0"/>
        <v>375000000</v>
      </c>
      <c r="E15" s="2">
        <f t="shared" si="0"/>
        <v>375000000</v>
      </c>
      <c r="F15" s="5">
        <f t="shared" si="0"/>
        <v>49.999997066666843</v>
      </c>
      <c r="G15" s="5">
        <f t="shared" si="0"/>
        <v>49.999997066666843</v>
      </c>
      <c r="H15" s="2">
        <f t="shared" si="0"/>
        <v>0</v>
      </c>
      <c r="I15" s="5">
        <f>+H15/D15*100</f>
        <v>0</v>
      </c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6" t="s">
        <v>35</v>
      </c>
      <c r="B17" s="3" t="s">
        <v>36</v>
      </c>
      <c r="C17" s="3"/>
      <c r="D17" s="3"/>
      <c r="E17" s="3"/>
      <c r="F17" s="3"/>
      <c r="G17" s="3"/>
      <c r="H17" s="3"/>
      <c r="I17" s="3"/>
    </row>
    <row r="18" spans="1:9">
      <c r="A18" s="3" t="s">
        <v>24</v>
      </c>
      <c r="B18" s="3" t="s">
        <v>37</v>
      </c>
      <c r="C18" s="3">
        <v>0</v>
      </c>
      <c r="D18" s="3">
        <v>0</v>
      </c>
      <c r="E18" s="3">
        <v>0</v>
      </c>
      <c r="F18" s="7">
        <f>SUM(D18/750000044*100)</f>
        <v>0</v>
      </c>
      <c r="G18" s="7">
        <f>SUM(D18/750000044*100)</f>
        <v>0</v>
      </c>
      <c r="H18" s="3">
        <v>0</v>
      </c>
      <c r="I18" s="7">
        <v>0</v>
      </c>
    </row>
    <row r="19" spans="1:9">
      <c r="A19" s="3" t="s">
        <v>26</v>
      </c>
      <c r="B19" s="3" t="s">
        <v>38</v>
      </c>
      <c r="C19" s="3">
        <v>0</v>
      </c>
      <c r="D19" s="3">
        <v>0</v>
      </c>
      <c r="E19" s="3">
        <v>0</v>
      </c>
      <c r="F19" s="7">
        <f>SUM(D19/750000044*100)</f>
        <v>0</v>
      </c>
      <c r="G19" s="7">
        <f>SUM(D19/750000044*100)</f>
        <v>0</v>
      </c>
      <c r="H19" s="3">
        <v>0</v>
      </c>
      <c r="I19" s="7">
        <v>0</v>
      </c>
    </row>
    <row r="20" spans="1:9">
      <c r="A20" s="3" t="s">
        <v>28</v>
      </c>
      <c r="B20" s="3" t="s">
        <v>39</v>
      </c>
      <c r="C20" s="3">
        <v>0</v>
      </c>
      <c r="D20" s="3">
        <v>0</v>
      </c>
      <c r="E20" s="3">
        <v>0</v>
      </c>
      <c r="F20" s="7">
        <f>SUM(D20/750000044*100)</f>
        <v>0</v>
      </c>
      <c r="G20" s="7">
        <f>SUM(D20/750000044*100)</f>
        <v>0</v>
      </c>
      <c r="H20" s="3">
        <v>0</v>
      </c>
      <c r="I20" s="7">
        <v>0</v>
      </c>
    </row>
    <row r="21" spans="1:9">
      <c r="A21" s="3" t="s">
        <v>30</v>
      </c>
      <c r="B21" s="3" t="s">
        <v>40</v>
      </c>
      <c r="C21" s="3">
        <v>0</v>
      </c>
      <c r="D21" s="3">
        <v>0</v>
      </c>
      <c r="E21" s="3">
        <v>0</v>
      </c>
      <c r="F21" s="7">
        <f>SUM(D21/750000044*100)</f>
        <v>0</v>
      </c>
      <c r="G21" s="7">
        <f>SUM(D21/750000044*100)</f>
        <v>0</v>
      </c>
      <c r="H21" s="3">
        <v>0</v>
      </c>
      <c r="I21" s="7">
        <v>0</v>
      </c>
    </row>
    <row r="22" spans="1:9">
      <c r="A22" s="3" t="s">
        <v>32</v>
      </c>
      <c r="B22" s="3" t="s">
        <v>41</v>
      </c>
      <c r="C22" s="3">
        <v>0</v>
      </c>
      <c r="D22" s="3">
        <v>0</v>
      </c>
      <c r="E22" s="3">
        <v>0</v>
      </c>
      <c r="F22" s="7">
        <f>SUM(D22/750000044*100)</f>
        <v>0</v>
      </c>
      <c r="G22" s="7">
        <f>SUM(D22/750000044*100)</f>
        <v>0</v>
      </c>
      <c r="H22" s="3">
        <v>0</v>
      </c>
      <c r="I22" s="7">
        <v>0</v>
      </c>
    </row>
    <row r="23" spans="1:9" s="1" customFormat="1">
      <c r="A23" s="2"/>
      <c r="B23" s="2" t="s">
        <v>42</v>
      </c>
      <c r="C23" s="2">
        <f t="shared" ref="C23:H23" si="1">C22+C21+C20+C19+C18+C17</f>
        <v>0</v>
      </c>
      <c r="D23" s="2">
        <f t="shared" si="1"/>
        <v>0</v>
      </c>
      <c r="E23" s="2">
        <f t="shared" si="1"/>
        <v>0</v>
      </c>
      <c r="F23" s="5">
        <f t="shared" si="1"/>
        <v>0</v>
      </c>
      <c r="G23" s="5">
        <f t="shared" si="1"/>
        <v>0</v>
      </c>
      <c r="H23" s="2">
        <f t="shared" si="1"/>
        <v>0</v>
      </c>
      <c r="I23" s="5">
        <v>0</v>
      </c>
    </row>
    <row r="24" spans="1:9" s="1" customFormat="1">
      <c r="A24" s="2"/>
      <c r="B24" s="2" t="s">
        <v>43</v>
      </c>
      <c r="C24" s="2">
        <f t="shared" ref="C24:H24" si="2">C23+C15</f>
        <v>4</v>
      </c>
      <c r="D24" s="2">
        <f t="shared" si="2"/>
        <v>375000000</v>
      </c>
      <c r="E24" s="2">
        <f t="shared" si="2"/>
        <v>375000000</v>
      </c>
      <c r="F24" s="5">
        <f t="shared" si="2"/>
        <v>49.999997066666843</v>
      </c>
      <c r="G24" s="5">
        <f t="shared" si="2"/>
        <v>49.999997066666843</v>
      </c>
      <c r="H24" s="2">
        <f t="shared" si="2"/>
        <v>0</v>
      </c>
      <c r="I24" s="5">
        <f>+H24/D24*100</f>
        <v>0</v>
      </c>
    </row>
    <row r="25" spans="1:9">
      <c r="A25" s="3"/>
      <c r="B25" s="3"/>
      <c r="C25" s="3"/>
      <c r="D25" s="3"/>
      <c r="E25" s="3"/>
      <c r="F25" s="3"/>
      <c r="G25" s="3"/>
      <c r="H25" s="3"/>
      <c r="I25" s="3"/>
    </row>
    <row r="26" spans="1:9" s="1" customFormat="1">
      <c r="A26" s="2" t="s">
        <v>44</v>
      </c>
      <c r="B26" s="2" t="s">
        <v>45</v>
      </c>
      <c r="C26" s="2"/>
      <c r="D26" s="2"/>
      <c r="E26" s="2"/>
      <c r="F26" s="2"/>
      <c r="G26" s="2"/>
      <c r="H26" s="2"/>
      <c r="I26" s="2"/>
    </row>
    <row r="27" spans="1:9">
      <c r="A27" s="6" t="s">
        <v>22</v>
      </c>
      <c r="B27" s="3" t="s">
        <v>46</v>
      </c>
      <c r="C27" s="3"/>
      <c r="D27" s="3"/>
      <c r="E27" s="3"/>
      <c r="F27" s="3"/>
      <c r="G27" s="3"/>
      <c r="H27" s="3"/>
      <c r="I27" s="3"/>
    </row>
    <row r="28" spans="1:9">
      <c r="A28" s="3" t="s">
        <v>24</v>
      </c>
      <c r="B28" s="3" t="s">
        <v>47</v>
      </c>
      <c r="C28" s="3">
        <v>43</v>
      </c>
      <c r="D28" s="3">
        <v>34463076</v>
      </c>
      <c r="E28" s="3">
        <v>34463076</v>
      </c>
      <c r="F28" s="7">
        <f t="shared" ref="F28:F36" si="3">SUM(D28/750000044*100)</f>
        <v>4.595076530422177</v>
      </c>
      <c r="G28" s="7">
        <f t="shared" ref="G28:G37" si="4">SUM(D28/750000044*100)</f>
        <v>4.595076530422177</v>
      </c>
      <c r="H28" s="3"/>
      <c r="I28" s="3"/>
    </row>
    <row r="29" spans="1:9">
      <c r="A29" s="3" t="s">
        <v>26</v>
      </c>
      <c r="B29" s="3" t="s">
        <v>48</v>
      </c>
      <c r="C29" s="3">
        <v>5</v>
      </c>
      <c r="D29" s="3">
        <v>57078</v>
      </c>
      <c r="E29" s="3">
        <v>57078</v>
      </c>
      <c r="F29" s="7">
        <f t="shared" si="3"/>
        <v>7.6103995535232267E-3</v>
      </c>
      <c r="G29" s="7">
        <f t="shared" si="4"/>
        <v>7.6103995535232267E-3</v>
      </c>
      <c r="H29" s="3"/>
      <c r="I29" s="3"/>
    </row>
    <row r="30" spans="1:9">
      <c r="A30" s="3" t="s">
        <v>28</v>
      </c>
      <c r="B30" s="3" t="s">
        <v>49</v>
      </c>
      <c r="C30" s="3">
        <v>0</v>
      </c>
      <c r="D30" s="3">
        <v>0</v>
      </c>
      <c r="E30" s="3">
        <v>0</v>
      </c>
      <c r="F30" s="7">
        <f t="shared" si="3"/>
        <v>0</v>
      </c>
      <c r="G30" s="7">
        <f t="shared" si="4"/>
        <v>0</v>
      </c>
      <c r="H30" s="3"/>
      <c r="I30" s="3"/>
    </row>
    <row r="31" spans="1:9">
      <c r="A31" s="3" t="s">
        <v>30</v>
      </c>
      <c r="B31" s="3" t="s">
        <v>50</v>
      </c>
      <c r="C31" s="3">
        <v>0</v>
      </c>
      <c r="D31" s="3">
        <v>0</v>
      </c>
      <c r="E31" s="3">
        <v>0</v>
      </c>
      <c r="F31" s="7">
        <f t="shared" si="3"/>
        <v>0</v>
      </c>
      <c r="G31" s="7">
        <f t="shared" si="4"/>
        <v>0</v>
      </c>
      <c r="H31" s="3"/>
      <c r="I31" s="3"/>
    </row>
    <row r="32" spans="1:9">
      <c r="A32" s="3" t="s">
        <v>32</v>
      </c>
      <c r="B32" s="3" t="s">
        <v>51</v>
      </c>
      <c r="C32" s="3">
        <v>0</v>
      </c>
      <c r="D32" s="3">
        <v>0</v>
      </c>
      <c r="E32" s="3">
        <v>0</v>
      </c>
      <c r="F32" s="7">
        <f t="shared" si="3"/>
        <v>0</v>
      </c>
      <c r="G32" s="7">
        <f t="shared" si="4"/>
        <v>0</v>
      </c>
      <c r="H32" s="3"/>
      <c r="I32" s="3"/>
    </row>
    <row r="33" spans="1:9">
      <c r="A33" s="3" t="s">
        <v>52</v>
      </c>
      <c r="B33" s="3" t="s">
        <v>53</v>
      </c>
      <c r="C33" s="3">
        <v>158</v>
      </c>
      <c r="D33" s="3">
        <v>171028738</v>
      </c>
      <c r="E33" s="3">
        <v>171028738</v>
      </c>
      <c r="F33" s="7">
        <f t="shared" si="3"/>
        <v>22.803830395508619</v>
      </c>
      <c r="G33" s="7">
        <f t="shared" si="4"/>
        <v>22.803830395508619</v>
      </c>
      <c r="H33" s="3"/>
      <c r="I33" s="3"/>
    </row>
    <row r="34" spans="1:9">
      <c r="A34" s="3" t="s">
        <v>54</v>
      </c>
      <c r="B34" s="3" t="s">
        <v>55</v>
      </c>
      <c r="C34" s="3">
        <v>0</v>
      </c>
      <c r="D34" s="3">
        <v>0</v>
      </c>
      <c r="E34" s="3">
        <v>0</v>
      </c>
      <c r="F34" s="7">
        <f t="shared" si="3"/>
        <v>0</v>
      </c>
      <c r="G34" s="7">
        <f t="shared" si="4"/>
        <v>0</v>
      </c>
      <c r="H34" s="3"/>
      <c r="I34" s="3"/>
    </row>
    <row r="35" spans="1:9">
      <c r="A35" s="3" t="s">
        <v>56</v>
      </c>
      <c r="B35" s="3" t="s">
        <v>40</v>
      </c>
      <c r="C35" s="3">
        <v>0</v>
      </c>
      <c r="D35" s="3">
        <v>0</v>
      </c>
      <c r="E35" s="3">
        <v>0</v>
      </c>
      <c r="F35" s="7">
        <f t="shared" si="3"/>
        <v>0</v>
      </c>
      <c r="G35" s="7">
        <f t="shared" si="4"/>
        <v>0</v>
      </c>
      <c r="H35" s="3"/>
      <c r="I35" s="3"/>
    </row>
    <row r="36" spans="1:9">
      <c r="A36" s="3" t="s">
        <v>57</v>
      </c>
      <c r="B36" s="3" t="s">
        <v>58</v>
      </c>
      <c r="C36" s="3">
        <v>0</v>
      </c>
      <c r="D36" s="3">
        <v>0</v>
      </c>
      <c r="E36" s="3">
        <v>0</v>
      </c>
      <c r="F36" s="7">
        <f t="shared" si="3"/>
        <v>0</v>
      </c>
      <c r="G36" s="7">
        <f t="shared" si="4"/>
        <v>0</v>
      </c>
      <c r="H36" s="3"/>
      <c r="I36" s="3"/>
    </row>
    <row r="37" spans="1:9" s="1" customFormat="1">
      <c r="A37" s="2"/>
      <c r="B37" s="2" t="s">
        <v>59</v>
      </c>
      <c r="C37" s="2">
        <f>C36+C35+C34+C33+C32+C31+C30+C29+C28</f>
        <v>206</v>
      </c>
      <c r="D37" s="2">
        <f>D36+D35+D34+D33+D32+D31+D30+D29+D28</f>
        <v>205548892</v>
      </c>
      <c r="E37" s="2">
        <f>E36+E35+E34+E33+E32+E31+E30+E29+E28</f>
        <v>205548892</v>
      </c>
      <c r="F37" s="5">
        <f>F36+F35+F34+F33+F32+F31+F30+F29+F28</f>
        <v>27.40651732548432</v>
      </c>
      <c r="G37" s="5">
        <f t="shared" si="4"/>
        <v>27.406517325484316</v>
      </c>
      <c r="H37" s="2"/>
      <c r="I37" s="2"/>
    </row>
    <row r="38" spans="1:9">
      <c r="A38" s="3"/>
      <c r="B38" s="3"/>
      <c r="C38" s="3"/>
      <c r="D38" s="3"/>
      <c r="E38" s="3"/>
      <c r="F38" s="3"/>
      <c r="G38" s="3"/>
      <c r="H38" s="3"/>
      <c r="I38" s="3"/>
    </row>
    <row r="39" spans="1:9">
      <c r="A39" s="6" t="s">
        <v>35</v>
      </c>
      <c r="B39" s="3" t="s">
        <v>60</v>
      </c>
      <c r="C39" s="3"/>
      <c r="D39" s="3"/>
      <c r="E39" s="3"/>
      <c r="F39" s="3"/>
      <c r="G39" s="3"/>
      <c r="H39" s="3"/>
      <c r="I39" s="3"/>
    </row>
    <row r="40" spans="1:9">
      <c r="A40" s="3" t="s">
        <v>24</v>
      </c>
      <c r="B40" s="3" t="s">
        <v>38</v>
      </c>
      <c r="C40" s="3">
        <v>1211</v>
      </c>
      <c r="D40" s="3">
        <v>8789293</v>
      </c>
      <c r="E40" s="3">
        <v>8789292</v>
      </c>
      <c r="F40" s="7">
        <f>SUM(D40/750000044*100)</f>
        <v>1.1719056645815344</v>
      </c>
      <c r="G40" s="7">
        <f>SUM(D40/750000044*100)</f>
        <v>1.1719056645815344</v>
      </c>
      <c r="H40" s="3"/>
      <c r="I40" s="3"/>
    </row>
    <row r="41" spans="1:9">
      <c r="A41" s="3" t="s">
        <v>26</v>
      </c>
      <c r="B41" s="3" t="s">
        <v>61</v>
      </c>
      <c r="C41" s="3"/>
      <c r="D41" s="3"/>
      <c r="E41" s="3"/>
      <c r="F41" s="3"/>
      <c r="G41" s="3"/>
      <c r="H41" s="3"/>
      <c r="I41" s="3"/>
    </row>
    <row r="42" spans="1:9" ht="30">
      <c r="A42" s="3"/>
      <c r="B42" s="4" t="s">
        <v>62</v>
      </c>
      <c r="C42" s="3">
        <v>295961</v>
      </c>
      <c r="D42" s="3">
        <v>73791812</v>
      </c>
      <c r="E42" s="3">
        <v>73727879</v>
      </c>
      <c r="F42" s="7">
        <f>SUM(D42/750000044*100)</f>
        <v>9.8389076894507497</v>
      </c>
      <c r="G42" s="7">
        <f>SUM(D42/750000044*100)</f>
        <v>9.8389076894507497</v>
      </c>
      <c r="H42" s="3"/>
      <c r="I42" s="3"/>
    </row>
    <row r="43" spans="1:9" ht="30">
      <c r="A43" s="3"/>
      <c r="B43" s="4" t="s">
        <v>63</v>
      </c>
      <c r="C43" s="3">
        <v>296</v>
      </c>
      <c r="D43" s="3">
        <v>7732498</v>
      </c>
      <c r="E43" s="3">
        <v>7732498</v>
      </c>
      <c r="F43" s="7">
        <f>SUM(D43/750000044*100)</f>
        <v>1.0309996728480191</v>
      </c>
      <c r="G43" s="7">
        <f>SUM(D43/750000044*100)</f>
        <v>1.0309996728480191</v>
      </c>
      <c r="H43" s="3"/>
      <c r="I43" s="3"/>
    </row>
    <row r="44" spans="1:9">
      <c r="A44" s="3" t="s">
        <v>28</v>
      </c>
      <c r="B44" s="3" t="s">
        <v>33</v>
      </c>
      <c r="C44" s="3"/>
      <c r="D44" s="3"/>
      <c r="E44" s="3"/>
      <c r="F44" s="3"/>
      <c r="G44" s="3"/>
      <c r="H44" s="3"/>
      <c r="I44" s="3"/>
    </row>
    <row r="45" spans="1:9">
      <c r="A45" s="3"/>
      <c r="B45" s="3" t="s">
        <v>64</v>
      </c>
      <c r="C45" s="3">
        <v>16</v>
      </c>
      <c r="D45" s="3">
        <v>1270197</v>
      </c>
      <c r="E45" s="3">
        <v>1270197</v>
      </c>
      <c r="F45" s="7">
        <f>SUM(D45/750000044*100)</f>
        <v>0.16935959006423737</v>
      </c>
      <c r="G45" s="7">
        <f>SUM(D45/750000044*100)</f>
        <v>0.16935959006423737</v>
      </c>
      <c r="H45" s="3"/>
      <c r="I45" s="3"/>
    </row>
    <row r="46" spans="1:9">
      <c r="A46" s="3"/>
      <c r="B46" s="3" t="s">
        <v>65</v>
      </c>
      <c r="C46" s="3">
        <v>1</v>
      </c>
      <c r="D46" s="3">
        <v>75000000</v>
      </c>
      <c r="E46" s="3">
        <v>0</v>
      </c>
      <c r="F46" s="7">
        <f>SUM(D46/750000044*100)</f>
        <v>9.9999994133333665</v>
      </c>
      <c r="G46" s="7">
        <f>SUM(D46/750000044*100)</f>
        <v>9.9999994133333665</v>
      </c>
      <c r="H46" s="3"/>
      <c r="I46" s="3"/>
    </row>
    <row r="47" spans="1:9">
      <c r="A47" s="3"/>
      <c r="B47" s="3" t="s">
        <v>66</v>
      </c>
      <c r="C47" s="3">
        <v>2974</v>
      </c>
      <c r="D47" s="3">
        <v>2708648</v>
      </c>
      <c r="E47" s="3">
        <v>2603648</v>
      </c>
      <c r="F47" s="7">
        <f>SUM(D47/750000044*100)</f>
        <v>0.36115304547902133</v>
      </c>
      <c r="G47" s="7">
        <f>SUM(D47/750000044*100)</f>
        <v>0.36115304547902133</v>
      </c>
      <c r="H47" s="3"/>
      <c r="I47" s="3"/>
    </row>
    <row r="48" spans="1:9">
      <c r="A48" s="3"/>
      <c r="B48" s="3" t="s">
        <v>67</v>
      </c>
      <c r="C48" s="3">
        <v>155</v>
      </c>
      <c r="D48" s="3">
        <v>158704</v>
      </c>
      <c r="E48" s="3">
        <v>158704</v>
      </c>
      <c r="F48" s="7">
        <f>SUM(D48/750000044*100)</f>
        <v>2.116053209191545E-2</v>
      </c>
      <c r="G48" s="7">
        <f>SUM(D48/750000044*100)</f>
        <v>2.116053209191545E-2</v>
      </c>
      <c r="H48" s="3"/>
      <c r="I48" s="3"/>
    </row>
    <row r="49" spans="1:9">
      <c r="A49" s="3" t="s">
        <v>30</v>
      </c>
      <c r="B49" s="3" t="s">
        <v>40</v>
      </c>
      <c r="C49" s="3">
        <v>0</v>
      </c>
      <c r="D49" s="3">
        <v>0</v>
      </c>
      <c r="E49" s="3">
        <v>0</v>
      </c>
      <c r="F49" s="7">
        <f>SUM(D49/750000044*100)</f>
        <v>0</v>
      </c>
      <c r="G49" s="7">
        <f>SUM(D49/750000044*100)</f>
        <v>0</v>
      </c>
      <c r="H49" s="3"/>
      <c r="I49" s="3"/>
    </row>
    <row r="50" spans="1:9" s="1" customFormat="1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3"/>
      <c r="B51" s="3" t="s">
        <v>68</v>
      </c>
      <c r="C51" s="3">
        <f>SUM(C40:C50)</f>
        <v>300614</v>
      </c>
      <c r="D51" s="3">
        <f>SUM(D40:D50)</f>
        <v>169451152</v>
      </c>
      <c r="E51" s="3">
        <f>SUM(E40:E50)</f>
        <v>94282218</v>
      </c>
      <c r="F51" s="7">
        <f>SUM(F40:F50)</f>
        <v>22.593485607848844</v>
      </c>
      <c r="G51" s="7">
        <f>SUM(G40:G50)</f>
        <v>22.593485607848844</v>
      </c>
      <c r="H51" s="3"/>
      <c r="I51" s="3"/>
    </row>
    <row r="52" spans="1:9" s="1" customFormat="1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3"/>
      <c r="B53" s="3" t="s">
        <v>69</v>
      </c>
      <c r="C53" s="3">
        <f>C37+C51</f>
        <v>300820</v>
      </c>
      <c r="D53" s="3">
        <f>D37+D51</f>
        <v>375000044</v>
      </c>
      <c r="E53" s="3">
        <f>E37+E51</f>
        <v>299831110</v>
      </c>
      <c r="F53" s="7">
        <f>F37+F51</f>
        <v>50.000002933333164</v>
      </c>
      <c r="G53" s="7">
        <f>SUM(D53/750000044*100)</f>
        <v>50.000002933333164</v>
      </c>
      <c r="H53" s="3"/>
      <c r="I53" s="3"/>
    </row>
    <row r="54" spans="1:9">
      <c r="A54" s="3"/>
      <c r="B54" s="3"/>
      <c r="C54" s="3"/>
      <c r="D54" s="3"/>
      <c r="E54" s="3"/>
      <c r="F54" s="3"/>
      <c r="G54" s="3"/>
      <c r="H54" s="3"/>
      <c r="I54" s="3"/>
    </row>
    <row r="55" spans="1:9">
      <c r="A55" s="3"/>
      <c r="B55" s="3" t="s">
        <v>70</v>
      </c>
      <c r="C55" s="3">
        <f>C24+C53</f>
        <v>300824</v>
      </c>
      <c r="D55" s="3">
        <f>D24+D53</f>
        <v>750000044</v>
      </c>
      <c r="E55" s="3">
        <f>E24+E53</f>
        <v>674831110</v>
      </c>
      <c r="F55" s="7">
        <f>F24+F53</f>
        <v>100</v>
      </c>
      <c r="G55" s="7">
        <f>SUM(D55/750000044*100)</f>
        <v>100</v>
      </c>
      <c r="H55" s="3"/>
      <c r="I55" s="3"/>
    </row>
    <row r="56" spans="1:9">
      <c r="A56" s="3"/>
      <c r="B56" s="3"/>
      <c r="C56" s="3"/>
      <c r="D56" s="3"/>
      <c r="E56" s="3"/>
      <c r="F56" s="3"/>
      <c r="G56" s="3"/>
      <c r="H56" s="3"/>
      <c r="I56" s="3"/>
    </row>
    <row r="57" spans="1:9">
      <c r="A57" s="3" t="s">
        <v>71</v>
      </c>
      <c r="B57" s="3" t="s">
        <v>72</v>
      </c>
      <c r="C57" s="3"/>
      <c r="D57" s="3"/>
      <c r="E57" s="3"/>
      <c r="F57" s="3"/>
      <c r="G57" s="3"/>
      <c r="H57" s="3"/>
      <c r="I57" s="3"/>
    </row>
    <row r="58" spans="1:9">
      <c r="A58" s="3"/>
      <c r="B58" s="3" t="s">
        <v>73</v>
      </c>
      <c r="C58" s="3"/>
      <c r="D58" s="3"/>
      <c r="E58" s="3"/>
      <c r="F58" s="3"/>
      <c r="G58" s="3"/>
      <c r="H58" s="3"/>
      <c r="I58" s="3"/>
    </row>
    <row r="59" spans="1:9">
      <c r="A59" s="3"/>
      <c r="B59" s="3"/>
      <c r="C59" s="3"/>
      <c r="D59" s="3"/>
      <c r="E59" s="3"/>
      <c r="F59" s="3"/>
      <c r="G59" s="3"/>
      <c r="H59" s="3"/>
      <c r="I59" s="3"/>
    </row>
    <row r="60" spans="1:9">
      <c r="A60" s="6" t="s">
        <v>22</v>
      </c>
      <c r="B60" s="3" t="s">
        <v>74</v>
      </c>
      <c r="C60" s="3"/>
      <c r="D60" s="3"/>
      <c r="E60" s="3"/>
      <c r="F60" s="3"/>
      <c r="G60" s="3"/>
      <c r="H60" s="3"/>
      <c r="I60" s="3"/>
    </row>
    <row r="61" spans="1:9">
      <c r="A61" s="6" t="s">
        <v>35</v>
      </c>
      <c r="B61" s="3" t="s">
        <v>75</v>
      </c>
      <c r="C61" s="3">
        <v>0</v>
      </c>
      <c r="D61" s="3">
        <v>0</v>
      </c>
      <c r="E61" s="3">
        <v>0</v>
      </c>
      <c r="F61" s="7">
        <v>0</v>
      </c>
      <c r="G61" s="7">
        <f>SUM(D61/750000044*100)</f>
        <v>0</v>
      </c>
      <c r="H61" s="3"/>
      <c r="I61" s="3"/>
    </row>
    <row r="62" spans="1:9">
      <c r="A62" s="3"/>
      <c r="B62" s="3"/>
      <c r="C62" s="3"/>
      <c r="D62" s="3"/>
      <c r="E62" s="3"/>
      <c r="F62" s="3"/>
      <c r="G62" s="3"/>
      <c r="H62" s="3"/>
      <c r="I62" s="3"/>
    </row>
    <row r="63" spans="1:9" s="1" customFormat="1">
      <c r="A63" s="2"/>
      <c r="B63" s="2" t="s">
        <v>76</v>
      </c>
      <c r="C63" s="2">
        <f>C61+C55</f>
        <v>300824</v>
      </c>
      <c r="D63" s="2">
        <f>D61+D55</f>
        <v>750000044</v>
      </c>
      <c r="E63" s="2">
        <f>E61+E55</f>
        <v>674831110</v>
      </c>
      <c r="F63" s="5">
        <f>SUM(D63/750000044*100)</f>
        <v>100</v>
      </c>
      <c r="G63" s="5">
        <f>G61+G58</f>
        <v>0</v>
      </c>
      <c r="H63" s="2">
        <f>H15+H23</f>
        <v>0</v>
      </c>
      <c r="I63" s="5">
        <f>+H63/D63*100</f>
        <v>0</v>
      </c>
    </row>
  </sheetData>
  <mergeCells count="5">
    <mergeCell ref="B4:B5"/>
    <mergeCell ref="A4:A5"/>
    <mergeCell ref="F4:G4"/>
    <mergeCell ref="H4:I4"/>
    <mergeCell ref="A2:I2"/>
  </mergeCells>
  <pageMargins left="1.3888888888888888E-2" right="0.20833333333333334" top="0.53" bottom="0.41666666666666669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CLAUSE-35</vt:lpstr>
      <vt:lpstr>'CLAUSE-35'!Print_Titles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balaji.reddy</dc:creator>
  <cp:lastModifiedBy>tagarwal</cp:lastModifiedBy>
  <cp:lastPrinted>2015-07-03T05:37:02Z</cp:lastPrinted>
  <dcterms:created xsi:type="dcterms:W3CDTF">2015-07-03T04:22:03Z</dcterms:created>
  <dcterms:modified xsi:type="dcterms:W3CDTF">2015-07-03T05:38:11Z</dcterms:modified>
</cp:coreProperties>
</file>